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2"/>
  </bookViews>
  <sheets>
    <sheet name="GV" sheetId="1" r:id="rId1"/>
    <sheet name="HS" sheetId="2" r:id="rId2"/>
    <sheet name="GIAOTRINH" sheetId="3" r:id="rId3"/>
  </sheets>
  <calcPr calcId="144525"/>
</workbook>
</file>

<file path=xl/calcChain.xml><?xml version="1.0" encoding="utf-8"?>
<calcChain xmlns="http://schemas.openxmlformats.org/spreadsheetml/2006/main">
  <c r="B8" i="3" l="1"/>
  <c r="B7" i="3"/>
  <c r="B5" i="3"/>
  <c r="B3" i="3" s="1"/>
  <c r="B15" i="2" l="1"/>
  <c r="J19" i="1"/>
  <c r="G34" i="1"/>
  <c r="F34" i="1"/>
  <c r="D34" i="1"/>
  <c r="G25" i="1"/>
  <c r="C7" i="2"/>
  <c r="D7" i="2"/>
  <c r="E7" i="2"/>
  <c r="F7" i="2"/>
  <c r="G7" i="2"/>
  <c r="B7" i="2"/>
  <c r="C62" i="1"/>
  <c r="C63" i="1"/>
  <c r="C65" i="1"/>
  <c r="C69" i="1"/>
  <c r="C52" i="1"/>
  <c r="C53" i="1" s="1"/>
  <c r="C55" i="1" s="1"/>
  <c r="C43" i="1"/>
  <c r="G35" i="1"/>
  <c r="F38" i="1"/>
  <c r="D39" i="1"/>
  <c r="D38" i="1"/>
  <c r="D1" i="1"/>
  <c r="E8" i="1" s="1"/>
  <c r="F37" i="1"/>
  <c r="F40" i="1" s="1"/>
  <c r="D33" i="1"/>
  <c r="D37" i="1" s="1"/>
  <c r="D40" i="1" s="1"/>
  <c r="F25" i="1" l="1"/>
  <c r="D25" i="1"/>
  <c r="D27" i="1" s="1"/>
  <c r="D28" i="1" s="1"/>
  <c r="F28" i="1" l="1"/>
  <c r="F27" i="1"/>
</calcChain>
</file>

<file path=xl/sharedStrings.xml><?xml version="1.0" encoding="utf-8"?>
<sst xmlns="http://schemas.openxmlformats.org/spreadsheetml/2006/main" count="87" uniqueCount="70">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</sst>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73" formatCode="0.0"/>
    <numFmt numFmtId="17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0" fillId="0" borderId="5" xfId="0" applyBorder="1" applyAlignment="1">
      <alignment horizont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/>
    </xf>
    <xf numFmtId="173" fontId="0" fillId="0" borderId="1" xfId="0" applyNumberFormat="1" applyBorder="1" applyAlignment="1">
      <alignment horizontal="center"/>
    </xf>
    <xf numFmtId="175" fontId="5" fillId="0" borderId="1" xfId="1" applyNumberFormat="1" applyFont="1" applyBorder="1"/>
    <xf numFmtId="175" fontId="5" fillId="0" borderId="0" xfId="1" applyNumberFormat="1" applyFont="1" applyBorder="1"/>
    <xf numFmtId="175" fontId="7" fillId="0" borderId="1" xfId="1" applyNumberFormat="1" applyFont="1" applyBorder="1"/>
    <xf numFmtId="175" fontId="0" fillId="0" borderId="0" xfId="1" applyNumberFormat="1" applyFont="1"/>
    <xf numFmtId="175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opLeftCell="A15" workbookViewId="0">
      <selection activeCell="J20" sqref="J20"/>
    </sheetView>
  </sheetViews>
  <sheetFormatPr defaultRowHeight="15" x14ac:dyDescent="0.2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 x14ac:dyDescent="0.3">
      <c r="C1" s="13" t="s">
        <v>17</v>
      </c>
      <c r="D1" s="13">
        <f>SUM(D2:D5)</f>
        <v>237</v>
      </c>
    </row>
    <row r="2" spans="1:5" ht="19.5" customHeight="1" x14ac:dyDescent="0.25">
      <c r="A2" s="3"/>
      <c r="B2" s="3"/>
      <c r="C2" s="12" t="s">
        <v>20</v>
      </c>
      <c r="D2" s="7">
        <v>176</v>
      </c>
    </row>
    <row r="3" spans="1:5" ht="19.5" customHeight="1" x14ac:dyDescent="0.25">
      <c r="A3" s="3"/>
      <c r="B3" s="3"/>
      <c r="C3" s="12" t="s">
        <v>21</v>
      </c>
      <c r="D3" s="7">
        <v>2</v>
      </c>
    </row>
    <row r="4" spans="1:5" ht="19.5" customHeight="1" x14ac:dyDescent="0.25">
      <c r="A4" s="3"/>
      <c r="B4" s="3"/>
      <c r="C4" s="12" t="s">
        <v>22</v>
      </c>
      <c r="D4" s="7">
        <v>15</v>
      </c>
    </row>
    <row r="5" spans="1:5" ht="19.5" customHeight="1" x14ac:dyDescent="0.25">
      <c r="A5" s="1"/>
      <c r="B5" s="4"/>
      <c r="C5" s="12" t="s">
        <v>23</v>
      </c>
      <c r="D5" s="7">
        <v>44</v>
      </c>
    </row>
    <row r="6" spans="1:5" ht="19.5" customHeight="1" x14ac:dyDescent="0.25">
      <c r="A6" s="1"/>
      <c r="B6" s="4"/>
      <c r="C6" s="14" t="s">
        <v>24</v>
      </c>
      <c r="D6" s="7"/>
    </row>
    <row r="7" spans="1:5" ht="19.5" customHeight="1" x14ac:dyDescent="0.25">
      <c r="A7" s="1"/>
      <c r="B7" s="4"/>
      <c r="C7" s="12" t="s">
        <v>25</v>
      </c>
      <c r="D7" s="7"/>
      <c r="E7" t="s">
        <v>52</v>
      </c>
    </row>
    <row r="8" spans="1:5" ht="19.5" customHeight="1" x14ac:dyDescent="0.25">
      <c r="A8" s="1"/>
      <c r="B8" s="4"/>
      <c r="C8" s="12" t="s">
        <v>26</v>
      </c>
      <c r="D8" s="7">
        <v>2</v>
      </c>
      <c r="E8">
        <f>D8*100%/D1</f>
        <v>8.4388185654008432E-3</v>
      </c>
    </row>
    <row r="9" spans="1:5" ht="19.5" customHeight="1" x14ac:dyDescent="0.25">
      <c r="A9" s="1"/>
      <c r="B9" s="4"/>
      <c r="C9" s="12" t="s">
        <v>27</v>
      </c>
      <c r="D9" s="7">
        <v>130</v>
      </c>
      <c r="E9" s="25">
        <v>0.74</v>
      </c>
    </row>
    <row r="10" spans="1:5" ht="19.5" customHeight="1" x14ac:dyDescent="0.25">
      <c r="A10" s="1"/>
      <c r="B10" s="4"/>
      <c r="C10" s="12" t="s">
        <v>28</v>
      </c>
      <c r="D10" s="7">
        <v>89</v>
      </c>
    </row>
    <row r="11" spans="1:5" ht="19.5" customHeight="1" x14ac:dyDescent="0.25">
      <c r="A11" s="1"/>
      <c r="B11" s="4"/>
      <c r="C11" s="12" t="s">
        <v>29</v>
      </c>
      <c r="D11" s="7">
        <v>1</v>
      </c>
    </row>
    <row r="12" spans="1:5" ht="19.5" customHeight="1" x14ac:dyDescent="0.25">
      <c r="A12" s="1"/>
      <c r="B12" s="4"/>
      <c r="C12" s="12" t="s">
        <v>15</v>
      </c>
      <c r="D12" s="7"/>
    </row>
    <row r="13" spans="1:5" ht="19.5" customHeight="1" x14ac:dyDescent="0.25">
      <c r="A13" s="1"/>
      <c r="B13" s="4"/>
      <c r="C13" s="12" t="s">
        <v>27</v>
      </c>
      <c r="D13" s="7">
        <v>6</v>
      </c>
    </row>
    <row r="14" spans="1:5" ht="19.5" customHeight="1" x14ac:dyDescent="0.25">
      <c r="A14" s="1"/>
      <c r="B14" s="4"/>
      <c r="C14" s="12" t="s">
        <v>28</v>
      </c>
      <c r="D14" s="7">
        <v>9</v>
      </c>
    </row>
    <row r="15" spans="1:5" ht="19.5" customHeight="1" x14ac:dyDescent="0.25">
      <c r="A15" s="1"/>
      <c r="B15" s="4"/>
      <c r="C15" s="20"/>
      <c r="D15" s="21"/>
    </row>
    <row r="16" spans="1:5" ht="19.5" customHeight="1" x14ac:dyDescent="0.25">
      <c r="A16" s="1"/>
      <c r="B16" s="4"/>
      <c r="C16" s="20"/>
      <c r="D16" s="21"/>
    </row>
    <row r="17" spans="1:10" ht="19.5" customHeight="1" x14ac:dyDescent="0.25">
      <c r="A17" s="23" t="s">
        <v>37</v>
      </c>
      <c r="B17" s="11"/>
      <c r="C17" s="20"/>
      <c r="D17" s="21"/>
      <c r="J17">
        <v>8250</v>
      </c>
    </row>
    <row r="18" spans="1:10" ht="19.5" customHeight="1" x14ac:dyDescent="0.25">
      <c r="A18" s="22" t="s">
        <v>38</v>
      </c>
      <c r="B18" s="22"/>
      <c r="C18" s="22"/>
      <c r="D18" s="22"/>
      <c r="E18" s="22"/>
      <c r="F18" s="22"/>
      <c r="J18">
        <v>1202</v>
      </c>
    </row>
    <row r="19" spans="1:10" x14ac:dyDescent="0.25">
      <c r="A19" s="24"/>
      <c r="B19" s="24"/>
      <c r="C19" s="24"/>
      <c r="D19" s="24"/>
      <c r="E19" s="24"/>
      <c r="F19" s="24"/>
      <c r="J19">
        <f>J17-J18</f>
        <v>7048</v>
      </c>
    </row>
    <row r="20" spans="1:10" x14ac:dyDescent="0.25">
      <c r="A20" s="9" t="s">
        <v>30</v>
      </c>
      <c r="B20" s="10" t="s">
        <v>0</v>
      </c>
      <c r="C20" s="10"/>
      <c r="D20" s="10"/>
      <c r="E20" s="10" t="s">
        <v>1</v>
      </c>
      <c r="F20" s="10"/>
    </row>
    <row r="21" spans="1:10" x14ac:dyDescent="0.25">
      <c r="A21" s="19">
        <v>1</v>
      </c>
      <c r="B21" s="15" t="s">
        <v>31</v>
      </c>
      <c r="C21" s="16"/>
      <c r="D21" s="16"/>
      <c r="E21" s="16"/>
      <c r="F21" s="17"/>
    </row>
    <row r="22" spans="1:10" x14ac:dyDescent="0.25">
      <c r="A22" s="9"/>
      <c r="B22" s="8" t="s">
        <v>7</v>
      </c>
      <c r="C22" s="8"/>
      <c r="D22" s="7">
        <v>5706</v>
      </c>
      <c r="E22" s="8" t="s">
        <v>7</v>
      </c>
      <c r="F22" s="7">
        <v>272</v>
      </c>
    </row>
    <row r="23" spans="1:10" x14ac:dyDescent="0.25">
      <c r="A23" s="9"/>
      <c r="B23" s="8" t="s">
        <v>8</v>
      </c>
      <c r="C23" s="8"/>
      <c r="D23" s="7">
        <v>122</v>
      </c>
      <c r="E23" s="8" t="s">
        <v>10</v>
      </c>
      <c r="F23" s="7">
        <v>1111</v>
      </c>
      <c r="I23" s="5"/>
    </row>
    <row r="24" spans="1:10" x14ac:dyDescent="0.25">
      <c r="A24" s="9"/>
      <c r="B24" s="8" t="s">
        <v>9</v>
      </c>
      <c r="C24" s="8"/>
      <c r="D24" s="7">
        <v>1039</v>
      </c>
      <c r="E24" s="7" t="s">
        <v>13</v>
      </c>
      <c r="F24" s="7">
        <v>3000</v>
      </c>
      <c r="I24" s="5"/>
    </row>
    <row r="25" spans="1:10" x14ac:dyDescent="0.25">
      <c r="A25" s="9"/>
      <c r="B25" s="18" t="s">
        <v>32</v>
      </c>
      <c r="C25" s="18"/>
      <c r="D25" s="18">
        <f>SUM(D22:D24)</f>
        <v>6867</v>
      </c>
      <c r="E25" s="18"/>
      <c r="F25" s="18">
        <f>SUM(F22:F24)</f>
        <v>4383</v>
      </c>
      <c r="G25">
        <f>D25+F25</f>
        <v>11250</v>
      </c>
      <c r="I25" s="5"/>
    </row>
    <row r="26" spans="1:10" x14ac:dyDescent="0.25">
      <c r="A26" s="9"/>
      <c r="B26" s="7" t="s">
        <v>11</v>
      </c>
      <c r="C26" s="7"/>
      <c r="D26" s="7">
        <v>1202</v>
      </c>
      <c r="E26" s="7"/>
      <c r="F26" s="7"/>
      <c r="I26" s="5"/>
    </row>
    <row r="27" spans="1:10" x14ac:dyDescent="0.25">
      <c r="A27" s="19">
        <v>2</v>
      </c>
      <c r="B27" s="18" t="s">
        <v>33</v>
      </c>
      <c r="C27" s="18"/>
      <c r="D27" s="18">
        <f>D25-D26</f>
        <v>5665</v>
      </c>
      <c r="E27" s="7"/>
      <c r="F27" s="18">
        <f>F25</f>
        <v>4383</v>
      </c>
    </row>
    <row r="28" spans="1:10" x14ac:dyDescent="0.25">
      <c r="A28" s="19">
        <v>3</v>
      </c>
      <c r="B28" s="18" t="s">
        <v>12</v>
      </c>
      <c r="C28" s="18"/>
      <c r="D28" s="18">
        <f>D27/25</f>
        <v>226.6</v>
      </c>
      <c r="E28" s="18"/>
      <c r="F28" s="18">
        <f>F25/20</f>
        <v>219.15</v>
      </c>
    </row>
    <row r="29" spans="1:10" x14ac:dyDescent="0.25">
      <c r="A29" s="19">
        <v>4</v>
      </c>
      <c r="B29" s="18" t="s">
        <v>14</v>
      </c>
      <c r="C29" s="18"/>
      <c r="D29" s="18"/>
      <c r="E29" s="18"/>
      <c r="F29" s="18"/>
    </row>
    <row r="30" spans="1:10" x14ac:dyDescent="0.25">
      <c r="A30" s="9"/>
      <c r="B30" s="8" t="s">
        <v>3</v>
      </c>
      <c r="C30" s="8">
        <v>50</v>
      </c>
      <c r="D30" s="7">
        <v>50</v>
      </c>
      <c r="E30" s="7"/>
      <c r="F30" s="7">
        <v>39</v>
      </c>
    </row>
    <row r="31" spans="1:10" x14ac:dyDescent="0.25">
      <c r="A31" s="9"/>
      <c r="B31" s="8" t="s">
        <v>4</v>
      </c>
      <c r="C31" s="8">
        <v>80</v>
      </c>
      <c r="D31" s="7">
        <v>104</v>
      </c>
      <c r="E31" s="7"/>
      <c r="F31" s="7">
        <v>50</v>
      </c>
    </row>
    <row r="32" spans="1:10" x14ac:dyDescent="0.25">
      <c r="A32" s="9"/>
      <c r="B32" s="8" t="s">
        <v>6</v>
      </c>
      <c r="C32" s="8"/>
      <c r="D32" s="7"/>
      <c r="E32" s="7"/>
      <c r="F32" s="7">
        <v>2</v>
      </c>
    </row>
    <row r="33" spans="1:8" x14ac:dyDescent="0.25">
      <c r="A33" s="9"/>
      <c r="B33" s="8" t="s">
        <v>18</v>
      </c>
      <c r="C33" s="8"/>
      <c r="D33" s="7">
        <f>SUM(D30:D31)</f>
        <v>154</v>
      </c>
      <c r="E33" s="7"/>
      <c r="F33" s="7"/>
    </row>
    <row r="34" spans="1:8" x14ac:dyDescent="0.25">
      <c r="A34" s="19">
        <v>5</v>
      </c>
      <c r="B34" s="18" t="s">
        <v>16</v>
      </c>
      <c r="C34" s="18"/>
      <c r="D34" s="18">
        <f>D35+D36</f>
        <v>73</v>
      </c>
      <c r="E34" s="7"/>
      <c r="F34" s="18">
        <f>F35+F36</f>
        <v>128</v>
      </c>
      <c r="G34" s="6">
        <f>D34+F34</f>
        <v>201</v>
      </c>
    </row>
    <row r="35" spans="1:8" x14ac:dyDescent="0.25">
      <c r="A35" s="9"/>
      <c r="B35" s="8" t="s">
        <v>5</v>
      </c>
      <c r="C35" s="7"/>
      <c r="D35" s="7">
        <v>73</v>
      </c>
      <c r="E35" s="7"/>
      <c r="F35" s="7">
        <v>66</v>
      </c>
      <c r="G35">
        <f>D35+F35</f>
        <v>139</v>
      </c>
    </row>
    <row r="36" spans="1:8" x14ac:dyDescent="0.25">
      <c r="A36" s="9"/>
      <c r="B36" s="8" t="s">
        <v>19</v>
      </c>
      <c r="C36" s="7"/>
      <c r="D36" s="7"/>
      <c r="E36" s="7"/>
      <c r="F36" s="7">
        <v>62</v>
      </c>
    </row>
    <row r="37" spans="1:8" x14ac:dyDescent="0.25">
      <c r="A37" s="9">
        <v>6</v>
      </c>
      <c r="B37" s="7" t="s">
        <v>17</v>
      </c>
      <c r="C37" s="7"/>
      <c r="D37" s="7">
        <f>D33+D35</f>
        <v>227</v>
      </c>
      <c r="E37" s="7"/>
      <c r="F37" s="7">
        <f>SUM(F30:F36)</f>
        <v>347</v>
      </c>
    </row>
    <row r="38" spans="1:8" x14ac:dyDescent="0.25">
      <c r="A38" s="9"/>
      <c r="B38" s="8" t="s">
        <v>19</v>
      </c>
      <c r="C38" s="7"/>
      <c r="D38" s="7">
        <f>D30+D31</f>
        <v>154</v>
      </c>
      <c r="E38" s="7"/>
      <c r="F38" s="7">
        <f>F30+F31+F32+F36</f>
        <v>153</v>
      </c>
    </row>
    <row r="39" spans="1:8" x14ac:dyDescent="0.25">
      <c r="A39" s="9"/>
      <c r="B39" s="8" t="s">
        <v>5</v>
      </c>
      <c r="C39" s="7"/>
      <c r="D39" s="7">
        <f>D35</f>
        <v>73</v>
      </c>
      <c r="E39" s="7"/>
      <c r="F39" s="7">
        <v>66</v>
      </c>
    </row>
    <row r="40" spans="1:8" x14ac:dyDescent="0.25">
      <c r="A40" s="9"/>
      <c r="B40" s="7" t="s">
        <v>34</v>
      </c>
      <c r="C40" s="7"/>
      <c r="D40" s="18">
        <f>D37*70%</f>
        <v>158.89999999999998</v>
      </c>
      <c r="E40" s="7"/>
      <c r="F40" s="18">
        <f>F37*70%</f>
        <v>242.89999999999998</v>
      </c>
    </row>
    <row r="42" spans="1:8" x14ac:dyDescent="0.25">
      <c r="B42" s="7" t="s">
        <v>2</v>
      </c>
      <c r="C42" s="7">
        <v>2017</v>
      </c>
      <c r="D42" s="7">
        <v>2018</v>
      </c>
      <c r="E42" s="7">
        <v>2019</v>
      </c>
      <c r="F42" s="7">
        <v>2020</v>
      </c>
      <c r="G42" s="7">
        <v>2021</v>
      </c>
      <c r="H42" s="7">
        <v>2022</v>
      </c>
    </row>
    <row r="43" spans="1:8" s="6" customFormat="1" x14ac:dyDescent="0.25">
      <c r="A43" s="26"/>
      <c r="B43" s="18" t="s">
        <v>17</v>
      </c>
      <c r="C43" s="18">
        <f>C44+C45</f>
        <v>201</v>
      </c>
      <c r="D43" s="18"/>
      <c r="E43" s="18"/>
      <c r="F43" s="18"/>
      <c r="G43" s="18"/>
      <c r="H43" s="18"/>
    </row>
    <row r="44" spans="1:8" x14ac:dyDescent="0.25">
      <c r="B44" s="8" t="s">
        <v>36</v>
      </c>
      <c r="C44" s="7">
        <v>62</v>
      </c>
      <c r="D44" s="7"/>
      <c r="E44" s="7"/>
      <c r="F44" s="7"/>
      <c r="G44" s="7"/>
      <c r="H44" s="7"/>
    </row>
    <row r="45" spans="1:8" x14ac:dyDescent="0.25">
      <c r="B45" s="7" t="s">
        <v>15</v>
      </c>
      <c r="C45" s="7">
        <v>139</v>
      </c>
      <c r="D45" s="7"/>
      <c r="E45" s="7"/>
      <c r="F45" s="7"/>
      <c r="G45" s="7"/>
      <c r="H45" s="7"/>
    </row>
    <row r="48" spans="1:8" ht="16.5" x14ac:dyDescent="0.25">
      <c r="A48" s="28" t="s">
        <v>54</v>
      </c>
      <c r="B48" s="28"/>
      <c r="C48" s="28"/>
    </row>
    <row r="50" spans="1:8" x14ac:dyDescent="0.25">
      <c r="B50" t="s">
        <v>39</v>
      </c>
      <c r="C50">
        <v>5665</v>
      </c>
    </row>
    <row r="51" spans="1:8" x14ac:dyDescent="0.25">
      <c r="B51" t="s">
        <v>40</v>
      </c>
      <c r="C51">
        <v>4383</v>
      </c>
    </row>
    <row r="52" spans="1:8" x14ac:dyDescent="0.25">
      <c r="C52">
        <f>SUM(C50:C51)</f>
        <v>10048</v>
      </c>
    </row>
    <row r="53" spans="1:8" x14ac:dyDescent="0.25">
      <c r="B53" t="s">
        <v>41</v>
      </c>
      <c r="C53">
        <f>C52/20</f>
        <v>502.4</v>
      </c>
    </row>
    <row r="54" spans="1:8" x14ac:dyDescent="0.25">
      <c r="B54" t="s">
        <v>14</v>
      </c>
      <c r="C54">
        <v>237</v>
      </c>
      <c r="D54" t="s">
        <v>42</v>
      </c>
    </row>
    <row r="55" spans="1:8" x14ac:dyDescent="0.25">
      <c r="B55" t="s">
        <v>16</v>
      </c>
      <c r="C55">
        <f>C53-C54</f>
        <v>265.39999999999998</v>
      </c>
      <c r="D55" t="s">
        <v>43</v>
      </c>
    </row>
    <row r="59" spans="1:8" ht="16.5" x14ac:dyDescent="0.25">
      <c r="A59" s="29" t="s">
        <v>44</v>
      </c>
      <c r="B59" s="29"/>
      <c r="C59" s="29"/>
      <c r="D59" s="29"/>
      <c r="E59" s="29"/>
    </row>
    <row r="60" spans="1:8" x14ac:dyDescent="0.25">
      <c r="A60" s="9"/>
      <c r="B60" s="7"/>
      <c r="C60" s="9">
        <v>2017</v>
      </c>
      <c r="D60" s="9">
        <v>2018</v>
      </c>
      <c r="E60" s="9">
        <v>2019</v>
      </c>
      <c r="F60" s="9">
        <v>2020</v>
      </c>
      <c r="G60" s="9">
        <v>2021</v>
      </c>
      <c r="H60" s="9">
        <v>2022</v>
      </c>
    </row>
    <row r="61" spans="1:8" x14ac:dyDescent="0.25">
      <c r="A61" s="9"/>
      <c r="B61" s="7" t="s">
        <v>56</v>
      </c>
      <c r="C61" s="9">
        <v>237</v>
      </c>
      <c r="D61" s="9"/>
      <c r="E61" s="9"/>
      <c r="F61" s="9"/>
      <c r="G61" s="9"/>
      <c r="H61" s="9"/>
    </row>
    <row r="62" spans="1:8" x14ac:dyDescent="0.25">
      <c r="A62" s="9"/>
      <c r="B62" s="18" t="s">
        <v>55</v>
      </c>
      <c r="C62" s="30">
        <f>132*100/237</f>
        <v>55.696202531645568</v>
      </c>
      <c r="D62" s="9"/>
      <c r="E62" s="9"/>
      <c r="F62" s="9"/>
      <c r="G62" s="9"/>
      <c r="H62" s="9"/>
    </row>
    <row r="63" spans="1:8" x14ac:dyDescent="0.25">
      <c r="A63" s="19"/>
      <c r="B63" s="18" t="s">
        <v>13</v>
      </c>
      <c r="C63" s="19">
        <f>C65+C69</f>
        <v>201</v>
      </c>
      <c r="D63" s="18"/>
      <c r="E63" s="18"/>
      <c r="F63" s="18"/>
      <c r="G63" s="18"/>
      <c r="H63" s="18"/>
    </row>
    <row r="64" spans="1:8" x14ac:dyDescent="0.25">
      <c r="A64" s="19"/>
      <c r="B64" s="18" t="s">
        <v>55</v>
      </c>
      <c r="C64" s="19"/>
      <c r="D64" s="18"/>
      <c r="E64" s="18"/>
      <c r="F64" s="18"/>
      <c r="G64" s="18"/>
      <c r="H64" s="18"/>
    </row>
    <row r="65" spans="1:8" s="6" customFormat="1" x14ac:dyDescent="0.25">
      <c r="A65" s="19">
        <v>1</v>
      </c>
      <c r="B65" s="18" t="s">
        <v>53</v>
      </c>
      <c r="C65" s="19">
        <f>C66+C67+C68</f>
        <v>62</v>
      </c>
      <c r="D65" s="18"/>
      <c r="E65" s="18"/>
      <c r="F65" s="18"/>
      <c r="G65" s="18"/>
      <c r="H65" s="18"/>
    </row>
    <row r="66" spans="1:8" x14ac:dyDescent="0.25">
      <c r="A66" s="9"/>
      <c r="B66" s="7" t="s">
        <v>45</v>
      </c>
      <c r="C66" s="9">
        <v>62</v>
      </c>
      <c r="D66" s="7"/>
      <c r="E66" s="7"/>
      <c r="F66" s="7"/>
      <c r="G66" s="7"/>
      <c r="H66" s="7"/>
    </row>
    <row r="67" spans="1:8" x14ac:dyDescent="0.25">
      <c r="A67" s="9"/>
      <c r="B67" s="7" t="s">
        <v>46</v>
      </c>
      <c r="C67" s="9"/>
      <c r="D67" s="7"/>
      <c r="E67" s="7"/>
      <c r="F67" s="7"/>
      <c r="G67" s="7"/>
      <c r="H67" s="7"/>
    </row>
    <row r="68" spans="1:8" x14ac:dyDescent="0.25">
      <c r="A68" s="9"/>
      <c r="B68" s="7" t="s">
        <v>35</v>
      </c>
      <c r="C68" s="9"/>
      <c r="D68" s="7"/>
      <c r="E68" s="7"/>
      <c r="F68" s="7"/>
      <c r="G68" s="7"/>
      <c r="H68" s="7"/>
    </row>
    <row r="69" spans="1:8" s="6" customFormat="1" x14ac:dyDescent="0.25">
      <c r="A69" s="19">
        <v>2</v>
      </c>
      <c r="B69" s="18" t="s">
        <v>15</v>
      </c>
      <c r="C69" s="19">
        <f>C70+C72</f>
        <v>139</v>
      </c>
      <c r="D69" s="18"/>
      <c r="E69" s="18"/>
      <c r="F69" s="18"/>
      <c r="G69" s="18"/>
      <c r="H69" s="18"/>
    </row>
    <row r="70" spans="1:8" x14ac:dyDescent="0.25">
      <c r="A70" s="9"/>
      <c r="B70" s="7" t="s">
        <v>45</v>
      </c>
      <c r="C70" s="9">
        <v>134</v>
      </c>
      <c r="D70" s="7"/>
      <c r="E70" s="7"/>
      <c r="F70" s="7"/>
      <c r="G70" s="7"/>
      <c r="H70" s="7"/>
    </row>
    <row r="71" spans="1:8" x14ac:dyDescent="0.25">
      <c r="A71" s="9"/>
      <c r="B71" s="7" t="s">
        <v>46</v>
      </c>
      <c r="C71" s="9"/>
      <c r="D71" s="7"/>
      <c r="E71" s="7"/>
      <c r="F71" s="7"/>
      <c r="G71" s="7"/>
      <c r="H71" s="7"/>
    </row>
    <row r="72" spans="1:8" x14ac:dyDescent="0.25">
      <c r="A72" s="9"/>
      <c r="B72" s="7" t="s">
        <v>35</v>
      </c>
      <c r="C72" s="27">
        <v>5</v>
      </c>
      <c r="D72" s="7"/>
      <c r="E72" s="7"/>
      <c r="F72" s="7"/>
      <c r="G72" s="7"/>
      <c r="H72" s="7"/>
    </row>
    <row r="73" spans="1:8" x14ac:dyDescent="0.25">
      <c r="B73" s="5" t="s">
        <v>47</v>
      </c>
    </row>
    <row r="74" spans="1:8" x14ac:dyDescent="0.25">
      <c r="B74" t="s">
        <v>48</v>
      </c>
    </row>
    <row r="75" spans="1:8" x14ac:dyDescent="0.25">
      <c r="B75" t="s">
        <v>49</v>
      </c>
    </row>
    <row r="76" spans="1:8" x14ac:dyDescent="0.25">
      <c r="B76" t="s">
        <v>50</v>
      </c>
    </row>
    <row r="77" spans="1:8" x14ac:dyDescent="0.25">
      <c r="B77" t="s">
        <v>51</v>
      </c>
    </row>
  </sheetData>
  <mergeCells count="10">
    <mergeCell ref="A59:E59"/>
    <mergeCell ref="A48:C48"/>
    <mergeCell ref="B20:D20"/>
    <mergeCell ref="E20:F20"/>
    <mergeCell ref="B21:F21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opLeftCell="A4" workbookViewId="0">
      <selection activeCell="D9" sqref="D9"/>
    </sheetView>
  </sheetViews>
  <sheetFormatPr defaultRowHeight="15" x14ac:dyDescent="0.25"/>
  <cols>
    <col min="1" max="1" width="14" customWidth="1"/>
    <col min="2" max="7" width="10.42578125" bestFit="1" customWidth="1"/>
  </cols>
  <sheetData>
    <row r="4" spans="1:7" ht="15.75" x14ac:dyDescent="0.25">
      <c r="A4" s="7" t="s">
        <v>57</v>
      </c>
      <c r="B4" s="31">
        <v>2017</v>
      </c>
      <c r="C4" s="31">
        <v>2018</v>
      </c>
      <c r="D4" s="31">
        <v>2019</v>
      </c>
      <c r="E4" s="31">
        <v>2020</v>
      </c>
      <c r="F4" s="31">
        <v>2021</v>
      </c>
      <c r="G4" s="31">
        <v>2022</v>
      </c>
    </row>
    <row r="5" spans="1:7" ht="15.75" x14ac:dyDescent="0.25">
      <c r="A5" s="7" t="s">
        <v>58</v>
      </c>
      <c r="B5" s="31">
        <v>3000</v>
      </c>
      <c r="C5" s="31">
        <v>3500</v>
      </c>
      <c r="D5" s="31">
        <v>3500</v>
      </c>
      <c r="E5" s="31">
        <v>4000</v>
      </c>
      <c r="F5" s="31">
        <v>4000</v>
      </c>
      <c r="G5" s="31">
        <v>4500</v>
      </c>
    </row>
    <row r="6" spans="1:7" ht="15.75" x14ac:dyDescent="0.25">
      <c r="A6" s="7" t="s">
        <v>59</v>
      </c>
      <c r="B6" s="31"/>
      <c r="C6" s="31"/>
      <c r="D6" s="31"/>
      <c r="E6" s="31"/>
      <c r="F6" s="31"/>
      <c r="G6" s="31">
        <v>1000</v>
      </c>
    </row>
    <row r="7" spans="1:7" ht="15.75" x14ac:dyDescent="0.25">
      <c r="A7" s="7" t="s">
        <v>60</v>
      </c>
      <c r="B7" s="31">
        <f>SUM(B5:B6)</f>
        <v>3000</v>
      </c>
      <c r="C7" s="31">
        <f t="shared" ref="C7:G7" si="0">SUM(C5:C6)</f>
        <v>3500</v>
      </c>
      <c r="D7" s="31">
        <f t="shared" si="0"/>
        <v>3500</v>
      </c>
      <c r="E7" s="31">
        <f t="shared" si="0"/>
        <v>4000</v>
      </c>
      <c r="F7" s="31">
        <f t="shared" si="0"/>
        <v>4000</v>
      </c>
      <c r="G7" s="31">
        <f t="shared" si="0"/>
        <v>5500</v>
      </c>
    </row>
    <row r="8" spans="1:7" s="21" customFormat="1" ht="15.75" x14ac:dyDescent="0.25">
      <c r="B8" s="32"/>
      <c r="C8" s="32"/>
      <c r="D8" s="32"/>
      <c r="E8" s="32"/>
      <c r="F8" s="32"/>
      <c r="G8" s="32"/>
    </row>
    <row r="9" spans="1:7" s="21" customFormat="1" ht="15.75" x14ac:dyDescent="0.25">
      <c r="B9" s="32"/>
      <c r="C9" s="32"/>
      <c r="D9" s="32"/>
      <c r="E9" s="32"/>
      <c r="F9" s="32"/>
      <c r="G9" s="32"/>
    </row>
    <row r="10" spans="1:7" s="21" customFormat="1" ht="15.75" x14ac:dyDescent="0.25">
      <c r="B10" s="32"/>
      <c r="C10" s="32"/>
      <c r="D10" s="32"/>
      <c r="E10" s="32"/>
      <c r="F10" s="32"/>
      <c r="G10" s="32"/>
    </row>
    <row r="11" spans="1:7" s="21" customFormat="1" ht="15.75" x14ac:dyDescent="0.25">
      <c r="B11" s="32"/>
      <c r="C11" s="32"/>
      <c r="D11" s="32"/>
      <c r="E11" s="32"/>
      <c r="F11" s="32"/>
      <c r="G11" s="32"/>
    </row>
    <row r="12" spans="1:7" ht="15.75" x14ac:dyDescent="0.25">
      <c r="A12" s="18" t="s">
        <v>61</v>
      </c>
      <c r="B12" s="33">
        <v>2017</v>
      </c>
      <c r="C12" s="33">
        <v>2018</v>
      </c>
      <c r="D12" s="33">
        <v>2019</v>
      </c>
      <c r="E12" s="33">
        <v>2020</v>
      </c>
      <c r="F12" s="33">
        <v>2021</v>
      </c>
      <c r="G12" s="33">
        <v>2022</v>
      </c>
    </row>
    <row r="13" spans="1:7" ht="15.75" x14ac:dyDescent="0.25">
      <c r="A13" s="7" t="s">
        <v>62</v>
      </c>
      <c r="B13" s="31">
        <v>3000</v>
      </c>
      <c r="C13" s="31">
        <v>3500</v>
      </c>
      <c r="D13" s="31">
        <v>3500</v>
      </c>
      <c r="E13" s="31">
        <v>4000</v>
      </c>
      <c r="F13" s="31">
        <v>4000</v>
      </c>
      <c r="G13" s="31">
        <v>4500</v>
      </c>
    </row>
    <row r="14" spans="1:7" ht="15.75" x14ac:dyDescent="0.25">
      <c r="A14" s="7" t="s">
        <v>63</v>
      </c>
      <c r="B14" s="31">
        <v>7048</v>
      </c>
      <c r="C14" s="31"/>
      <c r="D14" s="31"/>
      <c r="E14" s="31"/>
      <c r="F14" s="31"/>
      <c r="G14" s="31"/>
    </row>
    <row r="15" spans="1:7" ht="15.75" x14ac:dyDescent="0.25">
      <c r="A15" s="7"/>
      <c r="B15" s="31">
        <f>SUM(B13:B14)</f>
        <v>10048</v>
      </c>
      <c r="C15" s="31"/>
      <c r="D15" s="31"/>
      <c r="E15" s="31"/>
      <c r="F15" s="31"/>
      <c r="G15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3"/>
  <sheetViews>
    <sheetView tabSelected="1" workbookViewId="0">
      <selection activeCell="B10" sqref="B10"/>
    </sheetView>
  </sheetViews>
  <sheetFormatPr defaultRowHeight="15" x14ac:dyDescent="0.25"/>
  <cols>
    <col min="1" max="1" width="20.85546875" customWidth="1"/>
    <col min="2" max="2" width="11.7109375" customWidth="1"/>
    <col min="4" max="4" width="5.85546875" customWidth="1"/>
    <col min="5" max="5" width="41.42578125" customWidth="1"/>
    <col min="6" max="6" width="11.42578125" customWidth="1"/>
    <col min="7" max="7" width="19" customWidth="1"/>
  </cols>
  <sheetData>
    <row r="2" spans="1:2" ht="37.5" customHeight="1" x14ac:dyDescent="0.25">
      <c r="A2" t="s">
        <v>64</v>
      </c>
      <c r="B2" s="34">
        <v>61</v>
      </c>
    </row>
    <row r="3" spans="1:2" ht="15" customHeight="1" x14ac:dyDescent="0.25">
      <c r="A3" t="s">
        <v>65</v>
      </c>
      <c r="B3" s="35">
        <f>SUM(B4:B5)</f>
        <v>244</v>
      </c>
    </row>
    <row r="4" spans="1:2" x14ac:dyDescent="0.25">
      <c r="A4" s="5" t="s">
        <v>7</v>
      </c>
      <c r="B4" s="34">
        <v>61</v>
      </c>
    </row>
    <row r="5" spans="1:2" x14ac:dyDescent="0.25">
      <c r="A5" s="5" t="s">
        <v>66</v>
      </c>
      <c r="B5" s="34">
        <f>61*3</f>
        <v>183</v>
      </c>
    </row>
    <row r="6" spans="1:2" x14ac:dyDescent="0.25">
      <c r="A6" t="s">
        <v>67</v>
      </c>
      <c r="B6" s="34"/>
    </row>
    <row r="7" spans="1:2" x14ac:dyDescent="0.25">
      <c r="A7" s="5" t="s">
        <v>68</v>
      </c>
      <c r="B7" s="34">
        <f>B2*35</f>
        <v>2135</v>
      </c>
    </row>
    <row r="8" spans="1:2" x14ac:dyDescent="0.25">
      <c r="A8" s="5" t="s">
        <v>69</v>
      </c>
      <c r="B8" s="34">
        <f>B2*90</f>
        <v>5490</v>
      </c>
    </row>
    <row r="13" spans="1:2" ht="37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GV</vt:lpstr>
      <vt:lpstr>HS</vt:lpstr>
      <vt:lpstr>GIAOTRINH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2017-03-27T01:15:23Z</cp:lastPrinted>
  <dcterms:created xsi:type="dcterms:W3CDTF">2017-03-27T00:20:00Z</dcterms:created>
  <dcterms:modified xsi:type="dcterms:W3CDTF">2017-03-27T09:42:03Z</dcterms:modified>
</cp:coreProperties>
</file>